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yjin\Desktop\EY\하드백업\이러닝강의(RMP)\과제\02_직장인을위한엑셀은달라야한다\03\"/>
    </mc:Choice>
  </mc:AlternateContent>
  <xr:revisionPtr revIDLastSave="0" documentId="13_ncr:1_{AA207DF8-11E4-4F48-A2D2-577890D67A38}" xr6:coauthVersionLast="45" xr6:coauthVersionMax="45" xr10:uidLastSave="{00000000-0000-0000-0000-000000000000}"/>
  <bookViews>
    <workbookView xWindow="-120" yWindow="-120" windowWidth="29040" windowHeight="15990" xr2:uid="{8F8D2C64-9CBC-412A-8F70-9FCA565C5AC6}"/>
  </bookViews>
  <sheets>
    <sheet name="출고현황" sheetId="1" r:id="rId1"/>
    <sheet name="마스터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4" i="1"/>
  <c r="F5" i="1"/>
  <c r="F6" i="1"/>
  <c r="F7" i="1"/>
  <c r="G7" i="1" s="1"/>
  <c r="H7" i="1" s="1"/>
  <c r="F8" i="1"/>
  <c r="G8" i="1" s="1"/>
  <c r="H8" i="1" s="1"/>
  <c r="F9" i="1"/>
  <c r="F10" i="1"/>
  <c r="G10" i="1" s="1"/>
  <c r="H10" i="1" s="1"/>
  <c r="F11" i="1"/>
  <c r="F12" i="1"/>
  <c r="G12" i="1" s="1"/>
  <c r="H12" i="1" s="1"/>
  <c r="F13" i="1"/>
  <c r="F14" i="1"/>
  <c r="G14" i="1" s="1"/>
  <c r="H14" i="1" s="1"/>
  <c r="F15" i="1"/>
  <c r="G15" i="1" s="1"/>
  <c r="H15" i="1" s="1"/>
  <c r="F16" i="1"/>
  <c r="G16" i="1" s="1"/>
  <c r="H16" i="1" s="1"/>
  <c r="F17" i="1"/>
  <c r="F18" i="1"/>
  <c r="G18" i="1" s="1"/>
  <c r="H18" i="1" s="1"/>
  <c r="F19" i="1"/>
  <c r="F20" i="1"/>
  <c r="G20" i="1" s="1"/>
  <c r="H20" i="1" s="1"/>
  <c r="F21" i="1"/>
  <c r="F22" i="1"/>
  <c r="G22" i="1" s="1"/>
  <c r="H22" i="1" s="1"/>
  <c r="F23" i="1"/>
  <c r="F24" i="1"/>
  <c r="G24" i="1" s="1"/>
  <c r="H24" i="1" s="1"/>
  <c r="F25" i="1"/>
  <c r="F26" i="1"/>
  <c r="G26" i="1" s="1"/>
  <c r="H26" i="1" s="1"/>
  <c r="F27" i="1"/>
  <c r="G27" i="1" s="1"/>
  <c r="H27" i="1" s="1"/>
  <c r="F28" i="1"/>
  <c r="G28" i="1" s="1"/>
  <c r="H28" i="1" s="1"/>
  <c r="F29" i="1"/>
  <c r="G29" i="1" s="1"/>
  <c r="H29" i="1" s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4" i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4" i="2"/>
  <c r="G4" i="1"/>
  <c r="H4" i="1" s="1"/>
  <c r="G25" i="1"/>
  <c r="H25" i="1" s="1"/>
  <c r="G23" i="1"/>
  <c r="H23" i="1" s="1"/>
  <c r="G21" i="1"/>
  <c r="H21" i="1" s="1"/>
  <c r="G19" i="1"/>
  <c r="H19" i="1" s="1"/>
  <c r="G17" i="1"/>
  <c r="H17" i="1" s="1"/>
  <c r="G13" i="1"/>
  <c r="H13" i="1" s="1"/>
  <c r="G11" i="1"/>
  <c r="H11" i="1" s="1"/>
  <c r="G9" i="1"/>
  <c r="H9" i="1" s="1"/>
  <c r="G6" i="1"/>
  <c r="H6" i="1" s="1"/>
  <c r="G5" i="1"/>
  <c r="H5" i="1" s="1"/>
</calcChain>
</file>

<file path=xl/sharedStrings.xml><?xml version="1.0" encoding="utf-8"?>
<sst xmlns="http://schemas.openxmlformats.org/spreadsheetml/2006/main" count="120" uniqueCount="24">
  <si>
    <t>제품코드</t>
    <phoneticPr fontId="3" type="noConversion"/>
  </si>
  <si>
    <t>원가</t>
    <phoneticPr fontId="3" type="noConversion"/>
  </si>
  <si>
    <t>출고수량</t>
    <phoneticPr fontId="3" type="noConversion"/>
  </si>
  <si>
    <t>출고현황</t>
    <phoneticPr fontId="3" type="noConversion"/>
  </si>
  <si>
    <t>최종판매금액</t>
    <phoneticPr fontId="3" type="noConversion"/>
  </si>
  <si>
    <t>판매단가</t>
    <phoneticPr fontId="3" type="noConversion"/>
  </si>
  <si>
    <t>판매금액</t>
    <phoneticPr fontId="3" type="noConversion"/>
  </si>
  <si>
    <t>AY498</t>
    <phoneticPr fontId="3" type="noConversion"/>
  </si>
  <si>
    <t>EY409</t>
    <phoneticPr fontId="3" type="noConversion"/>
  </si>
  <si>
    <t>EY283</t>
    <phoneticPr fontId="3" type="noConversion"/>
  </si>
  <si>
    <t>EY593</t>
    <phoneticPr fontId="3" type="noConversion"/>
  </si>
  <si>
    <t>EY110</t>
    <phoneticPr fontId="3" type="noConversion"/>
  </si>
  <si>
    <t>EY321</t>
    <phoneticPr fontId="3" type="noConversion"/>
  </si>
  <si>
    <t>AY462</t>
    <phoneticPr fontId="3" type="noConversion"/>
  </si>
  <si>
    <t>AY909</t>
    <phoneticPr fontId="3" type="noConversion"/>
  </si>
  <si>
    <t>AY213</t>
    <phoneticPr fontId="3" type="noConversion"/>
  </si>
  <si>
    <t>AY483</t>
    <phoneticPr fontId="3" type="noConversion"/>
  </si>
  <si>
    <t>제품별 단가마스터</t>
    <phoneticPr fontId="3" type="noConversion"/>
  </si>
  <si>
    <t>제품별 구매금액</t>
    <phoneticPr fontId="3" type="noConversion"/>
  </si>
  <si>
    <t>옵션</t>
    <phoneticPr fontId="3" type="noConversion"/>
  </si>
  <si>
    <t>기본</t>
    <phoneticPr fontId="3" type="noConversion"/>
  </si>
  <si>
    <t>프리미엄</t>
    <phoneticPr fontId="3" type="noConversion"/>
  </si>
  <si>
    <t>할인적용</t>
    <phoneticPr fontId="3" type="noConversion"/>
  </si>
  <si>
    <t>배송비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</si>
</sst>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1" tint="0.34998626667073579"/>
      <name val="맑은 고딕"/>
      <family val="3"/>
      <charset val="129"/>
      <scheme val="minor"/>
    </font>
    <font>
      <sz val="9"/>
      <color theme="1" tint="0.34998626667073579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41" fontId="2" fillId="2" borderId="1" xfId="1" applyFont="1" applyFill="1" applyBorder="1" applyAlignment="1">
      <alignment horizontal="center" vertical="center"/>
    </xf>
    <xf numFmtId="41" fontId="2" fillId="0" borderId="0" xfId="1" applyFont="1">
      <alignment vertical="center"/>
    </xf>
    <xf numFmtId="41" fontId="2" fillId="0" borderId="2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41" fontId="2" fillId="0" borderId="0" xfId="0" applyNumberFormat="1" applyFo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indent="1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844C7-D3B2-4175-8FC9-4E1C4756FD72}">
  <dimension ref="B2:K29"/>
  <sheetViews>
    <sheetView showGridLines="0" tabSelected="1" workbookViewId="0">
      <selection activeCell="I29" sqref="I29"/>
    </sheetView>
  </sheetViews>
  <sheetFormatPr defaultRowHeight="19.5" customHeight="1" x14ac:dyDescent="0.3"/>
  <cols>
    <col min="1" max="1" width="9" style="1"/>
    <col min="2" max="4" width="13.25" style="1" customWidth="1"/>
    <col min="5" max="9" width="15.75" style="1" customWidth="1"/>
    <col min="10" max="16384" width="9" style="1"/>
  </cols>
  <sheetData>
    <row r="2" spans="2:11" ht="19.5" customHeight="1" x14ac:dyDescent="0.3">
      <c r="B2" s="5" t="s">
        <v>3</v>
      </c>
      <c r="C2" s="5"/>
    </row>
    <row r="3" spans="2:11" s="5" customFormat="1" ht="19.5" customHeight="1" x14ac:dyDescent="0.3">
      <c r="B3" s="9" t="s">
        <v>0</v>
      </c>
      <c r="C3" s="9" t="s">
        <v>19</v>
      </c>
      <c r="D3" s="9" t="s">
        <v>2</v>
      </c>
      <c r="E3" s="9" t="s">
        <v>1</v>
      </c>
      <c r="F3" s="9" t="s">
        <v>5</v>
      </c>
      <c r="G3" s="9" t="s">
        <v>6</v>
      </c>
      <c r="H3" s="9" t="s">
        <v>4</v>
      </c>
      <c r="I3" s="9" t="s">
        <v>23</v>
      </c>
      <c r="K3" s="16"/>
    </row>
    <row r="4" spans="2:11" ht="19.5" customHeight="1" x14ac:dyDescent="0.3">
      <c r="B4" s="12" t="s">
        <v>7</v>
      </c>
      <c r="C4" s="13" t="s">
        <v>20</v>
      </c>
      <c r="D4" s="8">
        <v>12</v>
      </c>
      <c r="E4" s="8">
        <f>VLOOKUP(CONCATENATE(B4,C4),마스터!$A$4:$E$23,4,0)</f>
        <v>6000</v>
      </c>
      <c r="F4" s="8">
        <f>VLOOKUP(CONCATENATE(B4,C4),마스터!$A$4:$E$23,5,0)</f>
        <v>15000</v>
      </c>
      <c r="G4" s="8">
        <f>D4*F4</f>
        <v>180000</v>
      </c>
      <c r="H4" s="8">
        <f>IF(G4&gt;=300000,G4-INDEX(마스터!$J$4:$K$13,MATCH(출고현황!B4,마스터!$I$4:$I$13,0),MATCH(출고현황!C4,마스터!$J$3:$K$3,0)),G4)</f>
        <v>180000</v>
      </c>
      <c r="I4" s="8">
        <f>IF(AND(C4="프리미엄",MID(B4,1,2)="EY"),"",2500)</f>
        <v>2500</v>
      </c>
      <c r="K4" s="17"/>
    </row>
    <row r="5" spans="2:11" ht="19.5" customHeight="1" x14ac:dyDescent="0.3">
      <c r="B5" s="14" t="s">
        <v>8</v>
      </c>
      <c r="C5" s="15" t="s">
        <v>20</v>
      </c>
      <c r="D5" s="3">
        <v>14</v>
      </c>
      <c r="E5" s="8">
        <f>VLOOKUP(CONCATENATE(B5,C5),마스터!$A$4:$E$23,4,0)</f>
        <v>6500</v>
      </c>
      <c r="F5" s="8">
        <f>VLOOKUP(CONCATENATE(B5,C5),마스터!$A$4:$E$23,5,0)</f>
        <v>16250</v>
      </c>
      <c r="G5" s="3">
        <f t="shared" ref="G5:G29" si="0">D5*F5</f>
        <v>227500</v>
      </c>
      <c r="H5" s="8">
        <f>IF(G5&gt;=300000,G5-INDEX(마스터!$J$4:$K$13,MATCH(출고현황!B5,마스터!$I$4:$I$13,0),MATCH(출고현황!C5,마스터!$J$3:$K$3,0)),G5)</f>
        <v>227500</v>
      </c>
      <c r="I5" s="8">
        <f t="shared" ref="I5:I29" si="1">IF(AND(C5="프리미엄",MID(B5,1,2)="EY"),"",2500)</f>
        <v>2500</v>
      </c>
      <c r="K5" s="17"/>
    </row>
    <row r="6" spans="2:11" ht="19.5" customHeight="1" x14ac:dyDescent="0.3">
      <c r="B6" s="14" t="s">
        <v>9</v>
      </c>
      <c r="C6" s="15" t="s">
        <v>21</v>
      </c>
      <c r="D6" s="3">
        <v>15</v>
      </c>
      <c r="E6" s="8">
        <f>VLOOKUP(CONCATENATE(B6,C6),마스터!$A$4:$E$23,4,0)</f>
        <v>12000</v>
      </c>
      <c r="F6" s="8">
        <f>VLOOKUP(CONCATENATE(B6,C6),마스터!$A$4:$E$23,5,0)</f>
        <v>28000</v>
      </c>
      <c r="G6" s="3">
        <f t="shared" si="0"/>
        <v>420000</v>
      </c>
      <c r="H6" s="8">
        <f>IF(G6&gt;=300000,G6-INDEX(마스터!$J$4:$K$13,MATCH(출고현황!B6,마스터!$I$4:$I$13,0),MATCH(출고현황!C6,마스터!$J$3:$K$3,0)),G6)</f>
        <v>415500</v>
      </c>
      <c r="I6" s="8" t="str">
        <f t="shared" si="1"/>
        <v/>
      </c>
      <c r="K6" s="17"/>
    </row>
    <row r="7" spans="2:11" ht="19.5" customHeight="1" x14ac:dyDescent="0.3">
      <c r="B7" s="14" t="s">
        <v>10</v>
      </c>
      <c r="C7" s="15" t="s">
        <v>20</v>
      </c>
      <c r="D7" s="3">
        <v>16</v>
      </c>
      <c r="E7" s="8">
        <f>VLOOKUP(CONCATENATE(B7,C7),마스터!$A$4:$E$23,4,0)</f>
        <v>9000</v>
      </c>
      <c r="F7" s="8">
        <f>VLOOKUP(CONCATENATE(B7,C7),마스터!$A$4:$E$23,5,0)</f>
        <v>22500</v>
      </c>
      <c r="G7" s="3">
        <f t="shared" si="0"/>
        <v>360000</v>
      </c>
      <c r="H7" s="8">
        <f>IF(G7&gt;=300000,G7-INDEX(마스터!$J$4:$K$13,MATCH(출고현황!B7,마스터!$I$4:$I$13,0),MATCH(출고현황!C7,마스터!$J$3:$K$3,0)),G7)</f>
        <v>357000</v>
      </c>
      <c r="I7" s="8">
        <f t="shared" si="1"/>
        <v>2500</v>
      </c>
      <c r="K7" s="17"/>
    </row>
    <row r="8" spans="2:11" ht="19.5" customHeight="1" x14ac:dyDescent="0.3">
      <c r="B8" s="14" t="s">
        <v>11</v>
      </c>
      <c r="C8" s="15" t="s">
        <v>21</v>
      </c>
      <c r="D8" s="3">
        <v>12</v>
      </c>
      <c r="E8" s="8">
        <f>VLOOKUP(CONCATENATE(B8,C8),마스터!$A$4:$E$23,4,0)</f>
        <v>11500</v>
      </c>
      <c r="F8" s="8">
        <f>VLOOKUP(CONCATENATE(B8,C8),마스터!$A$4:$E$23,5,0)</f>
        <v>26750</v>
      </c>
      <c r="G8" s="3">
        <f t="shared" si="0"/>
        <v>321000</v>
      </c>
      <c r="H8" s="8">
        <f>IF(G8&gt;=300000,G8-INDEX(마스터!$J$4:$K$13,MATCH(출고현황!B8,마스터!$I$4:$I$13,0),MATCH(출고현황!C8,마스터!$J$3:$K$3,0)),G8)</f>
        <v>317400</v>
      </c>
      <c r="I8" s="8" t="str">
        <f t="shared" si="1"/>
        <v/>
      </c>
      <c r="K8" s="17"/>
    </row>
    <row r="9" spans="2:11" ht="19.5" customHeight="1" x14ac:dyDescent="0.3">
      <c r="B9" s="14" t="s">
        <v>12</v>
      </c>
      <c r="C9" s="15" t="s">
        <v>20</v>
      </c>
      <c r="D9" s="3">
        <v>22</v>
      </c>
      <c r="E9" s="8">
        <f>VLOOKUP(CONCATENATE(B9,C9),마스터!$A$4:$E$23,4,0)</f>
        <v>7000</v>
      </c>
      <c r="F9" s="8">
        <f>VLOOKUP(CONCATENATE(B9,C9),마스터!$A$4:$E$23,5,0)</f>
        <v>17500</v>
      </c>
      <c r="G9" s="3">
        <f t="shared" si="0"/>
        <v>385000</v>
      </c>
      <c r="H9" s="8">
        <f>IF(G9&gt;=300000,G9-INDEX(마스터!$J$4:$K$13,MATCH(출고현황!B9,마스터!$I$4:$I$13,0),MATCH(출고현황!C9,마스터!$J$3:$K$3,0)),G9)</f>
        <v>383000</v>
      </c>
      <c r="I9" s="8">
        <f t="shared" si="1"/>
        <v>2500</v>
      </c>
      <c r="K9" s="17"/>
    </row>
    <row r="10" spans="2:11" ht="19.5" customHeight="1" x14ac:dyDescent="0.3">
      <c r="B10" s="14" t="s">
        <v>13</v>
      </c>
      <c r="C10" s="15" t="s">
        <v>20</v>
      </c>
      <c r="D10" s="3">
        <v>23</v>
      </c>
      <c r="E10" s="8">
        <f>VLOOKUP(CONCATENATE(B10,C10),마스터!$A$4:$E$23,4,0)</f>
        <v>7800</v>
      </c>
      <c r="F10" s="8">
        <f>VLOOKUP(CONCATENATE(B10,C10),마스터!$A$4:$E$23,5,0)</f>
        <v>19500</v>
      </c>
      <c r="G10" s="3">
        <f t="shared" si="0"/>
        <v>448500</v>
      </c>
      <c r="H10" s="8">
        <f>IF(G10&gt;=300000,G10-INDEX(마스터!$J$4:$K$13,MATCH(출고현황!B10,마스터!$I$4:$I$13,0),MATCH(출고현황!C10,마스터!$J$3:$K$3,0)),G10)</f>
        <v>446400</v>
      </c>
      <c r="I10" s="8">
        <f t="shared" si="1"/>
        <v>2500</v>
      </c>
      <c r="K10" s="17"/>
    </row>
    <row r="11" spans="2:11" ht="19.5" customHeight="1" x14ac:dyDescent="0.3">
      <c r="B11" s="14" t="s">
        <v>14</v>
      </c>
      <c r="C11" s="15" t="s">
        <v>21</v>
      </c>
      <c r="D11" s="3">
        <v>21</v>
      </c>
      <c r="E11" s="8">
        <f>VLOOKUP(CONCATENATE(B11,C11),마스터!$A$4:$E$23,4,0)</f>
        <v>10200</v>
      </c>
      <c r="F11" s="8">
        <f>VLOOKUP(CONCATENATE(B11,C11),마스터!$A$4:$E$23,5,0)</f>
        <v>23500</v>
      </c>
      <c r="G11" s="3">
        <f t="shared" si="0"/>
        <v>493500</v>
      </c>
      <c r="H11" s="8">
        <f>IF(G11&gt;=300000,G11-INDEX(마스터!$J$4:$K$13,MATCH(출고현황!B11,마스터!$I$4:$I$13,0),MATCH(출고현황!C11,마스터!$J$3:$K$3,0)),G11)</f>
        <v>490000</v>
      </c>
      <c r="I11" s="8">
        <f t="shared" si="1"/>
        <v>2500</v>
      </c>
      <c r="K11" s="17"/>
    </row>
    <row r="12" spans="2:11" ht="19.5" customHeight="1" x14ac:dyDescent="0.3">
      <c r="B12" s="14" t="s">
        <v>15</v>
      </c>
      <c r="C12" s="15" t="s">
        <v>21</v>
      </c>
      <c r="D12" s="3">
        <v>14</v>
      </c>
      <c r="E12" s="8">
        <f>VLOOKUP(CONCATENATE(B12,C12),마스터!$A$4:$E$23,4,0)</f>
        <v>13000</v>
      </c>
      <c r="F12" s="8">
        <f>VLOOKUP(CONCATENATE(B12,C12),마스터!$A$4:$E$23,5,0)</f>
        <v>30500</v>
      </c>
      <c r="G12" s="3">
        <f t="shared" si="0"/>
        <v>427000</v>
      </c>
      <c r="H12" s="8">
        <f>IF(G12&gt;=300000,G12-INDEX(마스터!$J$4:$K$13,MATCH(출고현황!B12,마스터!$I$4:$I$13,0),MATCH(출고현황!C12,마스터!$J$3:$K$3,0)),G12)</f>
        <v>423200</v>
      </c>
      <c r="I12" s="8">
        <f t="shared" si="1"/>
        <v>2500</v>
      </c>
      <c r="K12" s="17"/>
    </row>
    <row r="13" spans="2:11" ht="19.5" customHeight="1" x14ac:dyDescent="0.3">
      <c r="B13" s="14" t="s">
        <v>16</v>
      </c>
      <c r="C13" s="15" t="s">
        <v>21</v>
      </c>
      <c r="D13" s="3">
        <v>16</v>
      </c>
      <c r="E13" s="8">
        <f>VLOOKUP(CONCATENATE(B13,C13),마스터!$A$4:$E$23,4,0)</f>
        <v>16000</v>
      </c>
      <c r="F13" s="8">
        <f>VLOOKUP(CONCATENATE(B13,C13),마스터!$A$4:$E$23,5,0)</f>
        <v>38000</v>
      </c>
      <c r="G13" s="3">
        <f t="shared" si="0"/>
        <v>608000</v>
      </c>
      <c r="H13" s="8">
        <f>IF(G13&gt;=300000,G13-INDEX(마스터!$J$4:$K$13,MATCH(출고현황!B13,마스터!$I$4:$I$13,0),MATCH(출고현황!C13,마스터!$J$3:$K$3,0)),G13)</f>
        <v>603500</v>
      </c>
      <c r="I13" s="8">
        <f t="shared" si="1"/>
        <v>2500</v>
      </c>
      <c r="K13" s="17"/>
    </row>
    <row r="14" spans="2:11" ht="19.5" customHeight="1" x14ac:dyDescent="0.3">
      <c r="B14" s="14" t="s">
        <v>7</v>
      </c>
      <c r="C14" s="15" t="s">
        <v>20</v>
      </c>
      <c r="D14" s="3">
        <v>20</v>
      </c>
      <c r="E14" s="8">
        <f>VLOOKUP(CONCATENATE(B14,C14),마스터!$A$4:$E$23,4,0)</f>
        <v>6000</v>
      </c>
      <c r="F14" s="8">
        <f>VLOOKUP(CONCATENATE(B14,C14),마스터!$A$4:$E$23,5,0)</f>
        <v>15000</v>
      </c>
      <c r="G14" s="3">
        <f t="shared" si="0"/>
        <v>300000</v>
      </c>
      <c r="H14" s="8">
        <f>IF(G14&gt;=300000,G14-INDEX(마스터!$J$4:$K$13,MATCH(출고현황!B14,마스터!$I$4:$I$13,0),MATCH(출고현황!C14,마스터!$J$3:$K$3,0)),G14)</f>
        <v>298000</v>
      </c>
      <c r="I14" s="8">
        <f t="shared" si="1"/>
        <v>2500</v>
      </c>
      <c r="K14" s="17"/>
    </row>
    <row r="15" spans="2:11" ht="19.5" customHeight="1" x14ac:dyDescent="0.3">
      <c r="B15" s="14" t="s">
        <v>8</v>
      </c>
      <c r="C15" s="15" t="s">
        <v>20</v>
      </c>
      <c r="D15" s="3">
        <v>11</v>
      </c>
      <c r="E15" s="8">
        <f>VLOOKUP(CONCATENATE(B15,C15),마스터!$A$4:$E$23,4,0)</f>
        <v>6500</v>
      </c>
      <c r="F15" s="8">
        <f>VLOOKUP(CONCATENATE(B15,C15),마스터!$A$4:$E$23,5,0)</f>
        <v>16250</v>
      </c>
      <c r="G15" s="3">
        <f t="shared" si="0"/>
        <v>178750</v>
      </c>
      <c r="H15" s="8">
        <f>IF(G15&gt;=300000,G15-INDEX(마스터!$J$4:$K$13,MATCH(출고현황!B15,마스터!$I$4:$I$13,0),MATCH(출고현황!C15,마스터!$J$3:$K$3,0)),G15)</f>
        <v>178750</v>
      </c>
      <c r="I15" s="8">
        <f t="shared" si="1"/>
        <v>2500</v>
      </c>
      <c r="K15" s="17"/>
    </row>
    <row r="16" spans="2:11" ht="19.5" customHeight="1" x14ac:dyDescent="0.3">
      <c r="B16" s="14" t="s">
        <v>9</v>
      </c>
      <c r="C16" s="15" t="s">
        <v>20</v>
      </c>
      <c r="D16" s="3">
        <v>14</v>
      </c>
      <c r="E16" s="8">
        <f>VLOOKUP(CONCATENATE(B16,C16),마스터!$A$4:$E$23,4,0)</f>
        <v>10000</v>
      </c>
      <c r="F16" s="8">
        <f>VLOOKUP(CONCATENATE(B16,C16),마스터!$A$4:$E$23,5,0)</f>
        <v>25000</v>
      </c>
      <c r="G16" s="3">
        <f t="shared" si="0"/>
        <v>350000</v>
      </c>
      <c r="H16" s="8">
        <f>IF(G16&gt;=300000,G16-INDEX(마스터!$J$4:$K$13,MATCH(출고현황!B16,마스터!$I$4:$I$13,0),MATCH(출고현황!C16,마스터!$J$3:$K$3,0)),G16)</f>
        <v>346000</v>
      </c>
      <c r="I16" s="8">
        <f t="shared" si="1"/>
        <v>2500</v>
      </c>
      <c r="K16" s="17"/>
    </row>
    <row r="17" spans="2:11" ht="19.5" customHeight="1" x14ac:dyDescent="0.3">
      <c r="B17" s="14" t="s">
        <v>10</v>
      </c>
      <c r="C17" s="15" t="s">
        <v>21</v>
      </c>
      <c r="D17" s="3">
        <v>15</v>
      </c>
      <c r="E17" s="8">
        <f>VLOOKUP(CONCATENATE(B17,C17),마스터!$A$4:$E$23,4,0)</f>
        <v>11000</v>
      </c>
      <c r="F17" s="8">
        <f>VLOOKUP(CONCATENATE(B17,C17),마스터!$A$4:$E$23,5,0)</f>
        <v>25500</v>
      </c>
      <c r="G17" s="3">
        <f t="shared" si="0"/>
        <v>382500</v>
      </c>
      <c r="H17" s="8">
        <f>IF(G17&gt;=300000,G17-INDEX(마스터!$J$4:$K$13,MATCH(출고현황!B17,마스터!$I$4:$I$13,0),MATCH(출고현황!C17,마스터!$J$3:$K$3,0)),G17)</f>
        <v>379000</v>
      </c>
      <c r="I17" s="8" t="str">
        <f t="shared" si="1"/>
        <v/>
      </c>
      <c r="K17" s="17"/>
    </row>
    <row r="18" spans="2:11" ht="19.5" customHeight="1" x14ac:dyDescent="0.3">
      <c r="B18" s="14" t="s">
        <v>15</v>
      </c>
      <c r="C18" s="15" t="s">
        <v>20</v>
      </c>
      <c r="D18" s="3">
        <v>16</v>
      </c>
      <c r="E18" s="8">
        <f>VLOOKUP(CONCATENATE(B18,C18),마스터!$A$4:$E$23,4,0)</f>
        <v>11000</v>
      </c>
      <c r="F18" s="8">
        <f>VLOOKUP(CONCATENATE(B18,C18),마스터!$A$4:$E$23,5,0)</f>
        <v>27500</v>
      </c>
      <c r="G18" s="3">
        <f t="shared" si="0"/>
        <v>440000</v>
      </c>
      <c r="H18" s="8">
        <f>IF(G18&gt;=300000,G18-INDEX(마스터!$J$4:$K$13,MATCH(출고현황!B18,마스터!$I$4:$I$13,0),MATCH(출고현황!C18,마스터!$J$3:$K$3,0)),G18)</f>
        <v>436700</v>
      </c>
      <c r="I18" s="8">
        <f t="shared" si="1"/>
        <v>2500</v>
      </c>
      <c r="K18" s="17"/>
    </row>
    <row r="19" spans="2:11" ht="19.5" customHeight="1" x14ac:dyDescent="0.3">
      <c r="B19" s="14" t="s">
        <v>16</v>
      </c>
      <c r="C19" s="15" t="s">
        <v>20</v>
      </c>
      <c r="D19" s="3">
        <v>20</v>
      </c>
      <c r="E19" s="8">
        <f>VLOOKUP(CONCATENATE(B19,C19),마스터!$A$4:$E$23,4,0)</f>
        <v>14000</v>
      </c>
      <c r="F19" s="8">
        <f>VLOOKUP(CONCATENATE(B19,C19),마스터!$A$4:$E$23,5,0)</f>
        <v>35000</v>
      </c>
      <c r="G19" s="3">
        <f t="shared" si="0"/>
        <v>700000</v>
      </c>
      <c r="H19" s="8">
        <f>IF(G19&gt;=300000,G19-INDEX(마스터!$J$4:$K$13,MATCH(출고현황!B19,마스터!$I$4:$I$13,0),MATCH(출고현황!C19,마스터!$J$3:$K$3,0)),G19)</f>
        <v>696000</v>
      </c>
      <c r="I19" s="8">
        <f t="shared" si="1"/>
        <v>2500</v>
      </c>
      <c r="K19" s="17"/>
    </row>
    <row r="20" spans="2:11" ht="19.5" customHeight="1" x14ac:dyDescent="0.3">
      <c r="B20" s="14" t="s">
        <v>7</v>
      </c>
      <c r="C20" s="15" t="s">
        <v>21</v>
      </c>
      <c r="D20" s="3">
        <v>23</v>
      </c>
      <c r="E20" s="8">
        <f>VLOOKUP(CONCATENATE(B20,C20),마스터!$A$4:$E$23,4,0)</f>
        <v>8000</v>
      </c>
      <c r="F20" s="8">
        <f>VLOOKUP(CONCATENATE(B20,C20),마스터!$A$4:$E$23,5,0)</f>
        <v>18000</v>
      </c>
      <c r="G20" s="3">
        <f t="shared" si="0"/>
        <v>414000</v>
      </c>
      <c r="H20" s="8">
        <f>IF(G20&gt;=300000,G20-INDEX(마스터!$J$4:$K$13,MATCH(출고현황!B20,마스터!$I$4:$I$13,0),MATCH(출고현황!C20,마스터!$J$3:$K$3,0)),G20)</f>
        <v>411500</v>
      </c>
      <c r="I20" s="8">
        <f t="shared" si="1"/>
        <v>2500</v>
      </c>
      <c r="K20" s="17"/>
    </row>
    <row r="21" spans="2:11" ht="19.5" customHeight="1" x14ac:dyDescent="0.3">
      <c r="B21" s="14" t="s">
        <v>10</v>
      </c>
      <c r="C21" s="15" t="s">
        <v>21</v>
      </c>
      <c r="D21" s="3">
        <v>13</v>
      </c>
      <c r="E21" s="8">
        <f>VLOOKUP(CONCATENATE(B21,C21),마스터!$A$4:$E$23,4,0)</f>
        <v>11000</v>
      </c>
      <c r="F21" s="8">
        <f>VLOOKUP(CONCATENATE(B21,C21),마스터!$A$4:$E$23,5,0)</f>
        <v>25500</v>
      </c>
      <c r="G21" s="3">
        <f t="shared" si="0"/>
        <v>331500</v>
      </c>
      <c r="H21" s="8">
        <f>IF(G21&gt;=300000,G21-INDEX(마스터!$J$4:$K$13,MATCH(출고현황!B21,마스터!$I$4:$I$13,0),MATCH(출고현황!C21,마스터!$J$3:$K$3,0)),G21)</f>
        <v>328000</v>
      </c>
      <c r="I21" s="8" t="str">
        <f t="shared" si="1"/>
        <v/>
      </c>
      <c r="K21" s="17"/>
    </row>
    <row r="22" spans="2:11" ht="19.5" customHeight="1" x14ac:dyDescent="0.3">
      <c r="B22" s="14" t="s">
        <v>11</v>
      </c>
      <c r="C22" s="15" t="s">
        <v>21</v>
      </c>
      <c r="D22" s="3">
        <v>16</v>
      </c>
      <c r="E22" s="8">
        <f>VLOOKUP(CONCATENATE(B22,C22),마스터!$A$4:$E$23,4,0)</f>
        <v>11500</v>
      </c>
      <c r="F22" s="8">
        <f>VLOOKUP(CONCATENATE(B22,C22),마스터!$A$4:$E$23,5,0)</f>
        <v>26750</v>
      </c>
      <c r="G22" s="3">
        <f t="shared" si="0"/>
        <v>428000</v>
      </c>
      <c r="H22" s="8">
        <f>IF(G22&gt;=300000,G22-INDEX(마스터!$J$4:$K$13,MATCH(출고현황!B22,마스터!$I$4:$I$13,0),MATCH(출고현황!C22,마스터!$J$3:$K$3,0)),G22)</f>
        <v>424400</v>
      </c>
      <c r="I22" s="8" t="str">
        <f t="shared" si="1"/>
        <v/>
      </c>
      <c r="K22" s="17"/>
    </row>
    <row r="23" spans="2:11" ht="19.5" customHeight="1" x14ac:dyDescent="0.3">
      <c r="B23" s="14" t="s">
        <v>12</v>
      </c>
      <c r="C23" s="15" t="s">
        <v>21</v>
      </c>
      <c r="D23" s="3">
        <v>13</v>
      </c>
      <c r="E23" s="8">
        <f>VLOOKUP(CONCATENATE(B23,C23),마스터!$A$4:$E$23,4,0)</f>
        <v>9000</v>
      </c>
      <c r="F23" s="8">
        <f>VLOOKUP(CONCATENATE(B23,C23),마스터!$A$4:$E$23,5,0)</f>
        <v>20500</v>
      </c>
      <c r="G23" s="3">
        <f t="shared" si="0"/>
        <v>266500</v>
      </c>
      <c r="H23" s="8">
        <f>IF(G23&gt;=300000,G23-INDEX(마스터!$J$4:$K$13,MATCH(출고현황!B23,마스터!$I$4:$I$13,0),MATCH(출고현황!C23,마스터!$J$3:$K$3,0)),G23)</f>
        <v>266500</v>
      </c>
      <c r="I23" s="8" t="str">
        <f t="shared" si="1"/>
        <v/>
      </c>
      <c r="K23" s="17"/>
    </row>
    <row r="24" spans="2:11" ht="19.5" customHeight="1" x14ac:dyDescent="0.3">
      <c r="B24" s="14" t="s">
        <v>13</v>
      </c>
      <c r="C24" s="15" t="s">
        <v>21</v>
      </c>
      <c r="D24" s="3">
        <v>13</v>
      </c>
      <c r="E24" s="8">
        <f>VLOOKUP(CONCATENATE(B24,C24),마스터!$A$4:$E$23,4,0)</f>
        <v>9800</v>
      </c>
      <c r="F24" s="8">
        <f>VLOOKUP(CONCATENATE(B24,C24),마스터!$A$4:$E$23,5,0)</f>
        <v>22500</v>
      </c>
      <c r="G24" s="3">
        <f t="shared" si="0"/>
        <v>292500</v>
      </c>
      <c r="H24" s="8">
        <f>IF(G24&gt;=300000,G24-INDEX(마스터!$J$4:$K$13,MATCH(출고현황!B24,마스터!$I$4:$I$13,0),MATCH(출고현황!C24,마스터!$J$3:$K$3,0)),G24)</f>
        <v>292500</v>
      </c>
      <c r="I24" s="8">
        <f t="shared" si="1"/>
        <v>2500</v>
      </c>
    </row>
    <row r="25" spans="2:11" ht="19.5" customHeight="1" x14ac:dyDescent="0.3">
      <c r="B25" s="14" t="s">
        <v>12</v>
      </c>
      <c r="C25" s="15" t="s">
        <v>21</v>
      </c>
      <c r="D25" s="3">
        <v>13</v>
      </c>
      <c r="E25" s="8">
        <f>VLOOKUP(CONCATENATE(B25,C25),마스터!$A$4:$E$23,4,0)</f>
        <v>9000</v>
      </c>
      <c r="F25" s="8">
        <f>VLOOKUP(CONCATENATE(B25,C25),마스터!$A$4:$E$23,5,0)</f>
        <v>20500</v>
      </c>
      <c r="G25" s="3">
        <f t="shared" si="0"/>
        <v>266500</v>
      </c>
      <c r="H25" s="8">
        <f>IF(G25&gt;=300000,G25-INDEX(마스터!$J$4:$K$13,MATCH(출고현황!B25,마스터!$I$4:$I$13,0),MATCH(출고현황!C25,마스터!$J$3:$K$3,0)),G25)</f>
        <v>266500</v>
      </c>
      <c r="I25" s="8" t="str">
        <f t="shared" si="1"/>
        <v/>
      </c>
    </row>
    <row r="26" spans="2:11" ht="19.5" customHeight="1" x14ac:dyDescent="0.3">
      <c r="B26" s="14" t="s">
        <v>13</v>
      </c>
      <c r="C26" s="15" t="s">
        <v>20</v>
      </c>
      <c r="D26" s="3">
        <v>20</v>
      </c>
      <c r="E26" s="8">
        <f>VLOOKUP(CONCATENATE(B26,C26),마스터!$A$4:$E$23,4,0)</f>
        <v>7800</v>
      </c>
      <c r="F26" s="8">
        <f>VLOOKUP(CONCATENATE(B26,C26),마스터!$A$4:$E$23,5,0)</f>
        <v>19500</v>
      </c>
      <c r="G26" s="3">
        <f t="shared" si="0"/>
        <v>390000</v>
      </c>
      <c r="H26" s="8">
        <f>IF(G26&gt;=300000,G26-INDEX(마스터!$J$4:$K$13,MATCH(출고현황!B26,마스터!$I$4:$I$13,0),MATCH(출고현황!C26,마스터!$J$3:$K$3,0)),G26)</f>
        <v>387900</v>
      </c>
      <c r="I26" s="8">
        <f t="shared" si="1"/>
        <v>2500</v>
      </c>
    </row>
    <row r="27" spans="2:11" ht="19.5" customHeight="1" x14ac:dyDescent="0.3">
      <c r="B27" s="14" t="s">
        <v>14</v>
      </c>
      <c r="C27" s="15" t="s">
        <v>20</v>
      </c>
      <c r="D27" s="3">
        <v>13</v>
      </c>
      <c r="E27" s="8">
        <f>VLOOKUP(CONCATENATE(B27,C27),마스터!$A$4:$E$23,4,0)</f>
        <v>8200</v>
      </c>
      <c r="F27" s="8">
        <f>VLOOKUP(CONCATENATE(B27,C27),마스터!$A$4:$E$23,5,0)</f>
        <v>20500</v>
      </c>
      <c r="G27" s="3">
        <f t="shared" si="0"/>
        <v>266500</v>
      </c>
      <c r="H27" s="8">
        <f>IF(G27&gt;=300000,G27-INDEX(마스터!$J$4:$K$13,MATCH(출고현황!B27,마스터!$I$4:$I$13,0),MATCH(출고현황!C27,마스터!$J$3:$K$3,0)),G27)</f>
        <v>266500</v>
      </c>
      <c r="I27" s="8">
        <f t="shared" si="1"/>
        <v>2500</v>
      </c>
    </row>
    <row r="28" spans="2:11" ht="19.5" customHeight="1" x14ac:dyDescent="0.3">
      <c r="B28" s="14" t="s">
        <v>15</v>
      </c>
      <c r="C28" s="15" t="s">
        <v>21</v>
      </c>
      <c r="D28" s="3">
        <v>19</v>
      </c>
      <c r="E28" s="8">
        <f>VLOOKUP(CONCATENATE(B28,C28),마스터!$A$4:$E$23,4,0)</f>
        <v>13000</v>
      </c>
      <c r="F28" s="8">
        <f>VLOOKUP(CONCATENATE(B28,C28),마스터!$A$4:$E$23,5,0)</f>
        <v>30500</v>
      </c>
      <c r="G28" s="3">
        <f t="shared" si="0"/>
        <v>579500</v>
      </c>
      <c r="H28" s="8">
        <f>IF(G28&gt;=300000,G28-INDEX(마스터!$J$4:$K$13,MATCH(출고현황!B28,마스터!$I$4:$I$13,0),MATCH(출고현황!C28,마스터!$J$3:$K$3,0)),G28)</f>
        <v>575700</v>
      </c>
      <c r="I28" s="8">
        <f t="shared" si="1"/>
        <v>2500</v>
      </c>
    </row>
    <row r="29" spans="2:11" ht="19.5" customHeight="1" x14ac:dyDescent="0.3">
      <c r="B29" s="14" t="s">
        <v>16</v>
      </c>
      <c r="C29" s="15" t="s">
        <v>20</v>
      </c>
      <c r="D29" s="3">
        <v>13</v>
      </c>
      <c r="E29" s="8">
        <f>VLOOKUP(CONCATENATE(B29,C29),마스터!$A$4:$E$23,4,0)</f>
        <v>14000</v>
      </c>
      <c r="F29" s="8">
        <f>VLOOKUP(CONCATENATE(B29,C29),마스터!$A$4:$E$23,5,0)</f>
        <v>35000</v>
      </c>
      <c r="G29" s="3">
        <f t="shared" si="0"/>
        <v>455000</v>
      </c>
      <c r="H29" s="8">
        <f>IF(G29&gt;=300000,G29-INDEX(마스터!$J$4:$K$13,MATCH(출고현황!B29,마스터!$I$4:$I$13,0),MATCH(출고현황!C29,마스터!$J$3:$K$3,0)),G29)</f>
        <v>451000</v>
      </c>
      <c r="I29" s="8">
        <f t="shared" si="1"/>
        <v>2500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C3BD7-C52A-4470-97FB-34CDF1B1D8FF}">
  <dimension ref="A2:K23"/>
  <sheetViews>
    <sheetView showGridLines="0" workbookViewId="0">
      <selection activeCell="B4" sqref="B4"/>
    </sheetView>
  </sheetViews>
  <sheetFormatPr defaultRowHeight="19.5" customHeight="1" x14ac:dyDescent="0.3"/>
  <cols>
    <col min="1" max="1" width="9" style="1"/>
    <col min="2" max="5" width="13.25" style="1" customWidth="1"/>
    <col min="6" max="8" width="9" style="1"/>
    <col min="9" max="9" width="14.125" style="1" customWidth="1"/>
    <col min="10" max="11" width="13.125" style="1" customWidth="1"/>
    <col min="12" max="16384" width="9" style="1"/>
  </cols>
  <sheetData>
    <row r="2" spans="1:11" ht="19.5" customHeight="1" x14ac:dyDescent="0.3">
      <c r="B2" s="5" t="s">
        <v>17</v>
      </c>
      <c r="C2" s="5"/>
      <c r="I2" s="5" t="s">
        <v>22</v>
      </c>
    </row>
    <row r="3" spans="1:11" ht="19.5" customHeight="1" x14ac:dyDescent="0.3">
      <c r="B3" s="4" t="s">
        <v>0</v>
      </c>
      <c r="C3" s="4" t="s">
        <v>19</v>
      </c>
      <c r="D3" s="4" t="s">
        <v>1</v>
      </c>
      <c r="E3" s="4" t="s">
        <v>5</v>
      </c>
      <c r="I3" s="4" t="s">
        <v>18</v>
      </c>
      <c r="J3" s="6" t="s">
        <v>20</v>
      </c>
      <c r="K3" s="6" t="s">
        <v>21</v>
      </c>
    </row>
    <row r="4" spans="1:11" ht="19.5" customHeight="1" x14ac:dyDescent="0.3">
      <c r="A4" s="1" t="str">
        <f>CONCATENATE(B4,C4)</f>
        <v>AY498기본</v>
      </c>
      <c r="B4" s="2" t="s">
        <v>7</v>
      </c>
      <c r="C4" s="10" t="s">
        <v>20</v>
      </c>
      <c r="D4" s="3">
        <v>6000</v>
      </c>
      <c r="E4" s="3">
        <v>15000</v>
      </c>
      <c r="G4" s="11"/>
      <c r="I4" s="2" t="s">
        <v>7</v>
      </c>
      <c r="J4" s="3">
        <v>2000</v>
      </c>
      <c r="K4" s="3">
        <v>2500</v>
      </c>
    </row>
    <row r="5" spans="1:11" ht="19.5" customHeight="1" x14ac:dyDescent="0.3">
      <c r="A5" s="1" t="str">
        <f t="shared" ref="A5:A23" si="0">CONCATENATE(B5,C5)</f>
        <v>EY409기본</v>
      </c>
      <c r="B5" s="2" t="s">
        <v>8</v>
      </c>
      <c r="C5" s="10" t="s">
        <v>20</v>
      </c>
      <c r="D5" s="3">
        <v>6500</v>
      </c>
      <c r="E5" s="3">
        <v>16250</v>
      </c>
      <c r="G5" s="11"/>
      <c r="I5" s="2" t="s">
        <v>8</v>
      </c>
      <c r="J5" s="3">
        <v>3000</v>
      </c>
      <c r="K5" s="3">
        <v>3500</v>
      </c>
    </row>
    <row r="6" spans="1:11" ht="19.5" customHeight="1" x14ac:dyDescent="0.3">
      <c r="A6" s="1" t="str">
        <f t="shared" si="0"/>
        <v>EY283기본</v>
      </c>
      <c r="B6" s="2" t="s">
        <v>9</v>
      </c>
      <c r="C6" s="10" t="s">
        <v>20</v>
      </c>
      <c r="D6" s="3">
        <v>10000</v>
      </c>
      <c r="E6" s="3">
        <v>25000</v>
      </c>
      <c r="G6" s="11"/>
      <c r="I6" s="2" t="s">
        <v>9</v>
      </c>
      <c r="J6" s="3">
        <v>4000</v>
      </c>
      <c r="K6" s="3">
        <v>4500</v>
      </c>
    </row>
    <row r="7" spans="1:11" ht="19.5" customHeight="1" x14ac:dyDescent="0.3">
      <c r="A7" s="1" t="str">
        <f t="shared" si="0"/>
        <v>EY593기본</v>
      </c>
      <c r="B7" s="2" t="s">
        <v>10</v>
      </c>
      <c r="C7" s="10" t="s">
        <v>20</v>
      </c>
      <c r="D7" s="3">
        <v>9000</v>
      </c>
      <c r="E7" s="3">
        <v>22500</v>
      </c>
      <c r="G7" s="11"/>
      <c r="I7" s="2" t="s">
        <v>10</v>
      </c>
      <c r="J7" s="3">
        <v>3000</v>
      </c>
      <c r="K7" s="3">
        <v>3500</v>
      </c>
    </row>
    <row r="8" spans="1:11" ht="19.5" customHeight="1" x14ac:dyDescent="0.3">
      <c r="A8" s="1" t="str">
        <f t="shared" si="0"/>
        <v>EY110기본</v>
      </c>
      <c r="B8" s="2" t="s">
        <v>11</v>
      </c>
      <c r="C8" s="10" t="s">
        <v>20</v>
      </c>
      <c r="D8" s="3">
        <v>9500</v>
      </c>
      <c r="E8" s="3">
        <v>23750</v>
      </c>
      <c r="G8" s="11"/>
      <c r="I8" s="2" t="s">
        <v>11</v>
      </c>
      <c r="J8" s="3">
        <v>3100</v>
      </c>
      <c r="K8" s="3">
        <v>3600</v>
      </c>
    </row>
    <row r="9" spans="1:11" ht="19.5" customHeight="1" x14ac:dyDescent="0.3">
      <c r="A9" s="1" t="str">
        <f t="shared" si="0"/>
        <v>EY321기본</v>
      </c>
      <c r="B9" s="2" t="s">
        <v>12</v>
      </c>
      <c r="C9" s="10" t="s">
        <v>20</v>
      </c>
      <c r="D9" s="3">
        <v>7000</v>
      </c>
      <c r="E9" s="3">
        <v>17500</v>
      </c>
      <c r="G9" s="11"/>
      <c r="I9" s="2" t="s">
        <v>12</v>
      </c>
      <c r="J9" s="3">
        <v>2000</v>
      </c>
      <c r="K9" s="3">
        <v>2500</v>
      </c>
    </row>
    <row r="10" spans="1:11" ht="19.5" customHeight="1" x14ac:dyDescent="0.3">
      <c r="A10" s="1" t="str">
        <f t="shared" si="0"/>
        <v>AY462기본</v>
      </c>
      <c r="B10" s="2" t="s">
        <v>13</v>
      </c>
      <c r="C10" s="10" t="s">
        <v>20</v>
      </c>
      <c r="D10" s="3">
        <v>7800</v>
      </c>
      <c r="E10" s="3">
        <v>19500</v>
      </c>
      <c r="G10" s="11"/>
      <c r="I10" s="2" t="s">
        <v>13</v>
      </c>
      <c r="J10" s="3">
        <v>2100</v>
      </c>
      <c r="K10" s="3">
        <v>2600</v>
      </c>
    </row>
    <row r="11" spans="1:11" ht="19.5" customHeight="1" x14ac:dyDescent="0.3">
      <c r="A11" s="1" t="str">
        <f t="shared" si="0"/>
        <v>AY909기본</v>
      </c>
      <c r="B11" s="2" t="s">
        <v>14</v>
      </c>
      <c r="C11" s="10" t="s">
        <v>20</v>
      </c>
      <c r="D11" s="3">
        <v>8200</v>
      </c>
      <c r="E11" s="3">
        <v>20500</v>
      </c>
      <c r="G11" s="11"/>
      <c r="I11" s="2" t="s">
        <v>14</v>
      </c>
      <c r="J11" s="3">
        <v>3000</v>
      </c>
      <c r="K11" s="3">
        <v>3500</v>
      </c>
    </row>
    <row r="12" spans="1:11" ht="19.5" customHeight="1" x14ac:dyDescent="0.3">
      <c r="A12" s="1" t="str">
        <f t="shared" si="0"/>
        <v>AY213기본</v>
      </c>
      <c r="B12" s="2" t="s">
        <v>15</v>
      </c>
      <c r="C12" s="10" t="s">
        <v>20</v>
      </c>
      <c r="D12" s="3">
        <v>11000</v>
      </c>
      <c r="E12" s="3">
        <v>27500</v>
      </c>
      <c r="G12" s="11"/>
      <c r="I12" s="2" t="s">
        <v>15</v>
      </c>
      <c r="J12" s="3">
        <v>3300</v>
      </c>
      <c r="K12" s="3">
        <v>3800</v>
      </c>
    </row>
    <row r="13" spans="1:11" ht="19.5" customHeight="1" x14ac:dyDescent="0.3">
      <c r="A13" s="1" t="str">
        <f t="shared" si="0"/>
        <v>AY483기본</v>
      </c>
      <c r="B13" s="2" t="s">
        <v>16</v>
      </c>
      <c r="C13" s="10" t="s">
        <v>20</v>
      </c>
      <c r="D13" s="3">
        <v>14000</v>
      </c>
      <c r="E13" s="3">
        <v>35000</v>
      </c>
      <c r="G13" s="11"/>
      <c r="I13" s="2" t="s">
        <v>16</v>
      </c>
      <c r="J13" s="3">
        <v>4000</v>
      </c>
      <c r="K13" s="3">
        <v>4500</v>
      </c>
    </row>
    <row r="14" spans="1:11" ht="19.5" customHeight="1" x14ac:dyDescent="0.3">
      <c r="A14" s="1" t="str">
        <f t="shared" si="0"/>
        <v>AY498프리미엄</v>
      </c>
      <c r="B14" s="2" t="s">
        <v>7</v>
      </c>
      <c r="C14" s="10" t="s">
        <v>21</v>
      </c>
      <c r="D14" s="3">
        <v>8000</v>
      </c>
      <c r="E14" s="3">
        <v>18000</v>
      </c>
      <c r="J14" s="7"/>
      <c r="K14" s="7"/>
    </row>
    <row r="15" spans="1:11" ht="19.5" customHeight="1" x14ac:dyDescent="0.3">
      <c r="A15" s="1" t="str">
        <f t="shared" si="0"/>
        <v>EY409프리미엄</v>
      </c>
      <c r="B15" s="2" t="s">
        <v>8</v>
      </c>
      <c r="C15" s="10" t="s">
        <v>21</v>
      </c>
      <c r="D15" s="3">
        <v>8500</v>
      </c>
      <c r="E15" s="3">
        <v>19250</v>
      </c>
    </row>
    <row r="16" spans="1:11" ht="19.5" customHeight="1" x14ac:dyDescent="0.3">
      <c r="A16" s="1" t="str">
        <f t="shared" si="0"/>
        <v>EY283프리미엄</v>
      </c>
      <c r="B16" s="2" t="s">
        <v>9</v>
      </c>
      <c r="C16" s="10" t="s">
        <v>21</v>
      </c>
      <c r="D16" s="3">
        <v>12000</v>
      </c>
      <c r="E16" s="3">
        <v>28000</v>
      </c>
    </row>
    <row r="17" spans="1:5" ht="19.5" customHeight="1" x14ac:dyDescent="0.3">
      <c r="A17" s="1" t="str">
        <f t="shared" si="0"/>
        <v>EY593프리미엄</v>
      </c>
      <c r="B17" s="2" t="s">
        <v>10</v>
      </c>
      <c r="C17" s="10" t="s">
        <v>21</v>
      </c>
      <c r="D17" s="3">
        <v>11000</v>
      </c>
      <c r="E17" s="3">
        <v>25500</v>
      </c>
    </row>
    <row r="18" spans="1:5" ht="19.5" customHeight="1" x14ac:dyDescent="0.3">
      <c r="A18" s="1" t="str">
        <f t="shared" si="0"/>
        <v>EY110프리미엄</v>
      </c>
      <c r="B18" s="2" t="s">
        <v>11</v>
      </c>
      <c r="C18" s="10" t="s">
        <v>21</v>
      </c>
      <c r="D18" s="3">
        <v>11500</v>
      </c>
      <c r="E18" s="3">
        <v>26750</v>
      </c>
    </row>
    <row r="19" spans="1:5" ht="19.5" customHeight="1" x14ac:dyDescent="0.3">
      <c r="A19" s="1" t="str">
        <f t="shared" si="0"/>
        <v>EY321프리미엄</v>
      </c>
      <c r="B19" s="2" t="s">
        <v>12</v>
      </c>
      <c r="C19" s="10" t="s">
        <v>21</v>
      </c>
      <c r="D19" s="3">
        <v>9000</v>
      </c>
      <c r="E19" s="3">
        <v>20500</v>
      </c>
    </row>
    <row r="20" spans="1:5" ht="19.5" customHeight="1" x14ac:dyDescent="0.3">
      <c r="A20" s="1" t="str">
        <f t="shared" si="0"/>
        <v>AY462프리미엄</v>
      </c>
      <c r="B20" s="2" t="s">
        <v>13</v>
      </c>
      <c r="C20" s="10" t="s">
        <v>21</v>
      </c>
      <c r="D20" s="3">
        <v>9800</v>
      </c>
      <c r="E20" s="3">
        <v>22500</v>
      </c>
    </row>
    <row r="21" spans="1:5" ht="19.5" customHeight="1" x14ac:dyDescent="0.3">
      <c r="A21" s="1" t="str">
        <f t="shared" si="0"/>
        <v>AY909프리미엄</v>
      </c>
      <c r="B21" s="2" t="s">
        <v>14</v>
      </c>
      <c r="C21" s="10" t="s">
        <v>21</v>
      </c>
      <c r="D21" s="3">
        <v>10200</v>
      </c>
      <c r="E21" s="3">
        <v>23500</v>
      </c>
    </row>
    <row r="22" spans="1:5" ht="19.5" customHeight="1" x14ac:dyDescent="0.3">
      <c r="A22" s="1" t="str">
        <f t="shared" si="0"/>
        <v>AY213프리미엄</v>
      </c>
      <c r="B22" s="2" t="s">
        <v>15</v>
      </c>
      <c r="C22" s="10" t="s">
        <v>21</v>
      </c>
      <c r="D22" s="3">
        <v>13000</v>
      </c>
      <c r="E22" s="3">
        <v>30500</v>
      </c>
    </row>
    <row r="23" spans="1:5" ht="19.5" customHeight="1" x14ac:dyDescent="0.3">
      <c r="A23" s="1" t="str">
        <f t="shared" si="0"/>
        <v>AY483프리미엄</v>
      </c>
      <c r="B23" s="2" t="s">
        <v>16</v>
      </c>
      <c r="C23" s="10" t="s">
        <v>21</v>
      </c>
      <c r="D23" s="3">
        <v>16000</v>
      </c>
      <c r="E23" s="3">
        <v>38000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출고현황</vt:lpstr>
      <vt:lpstr>마스터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은영</dc:creator>
  <cp:lastModifiedBy>은영</cp:lastModifiedBy>
  <dcterms:created xsi:type="dcterms:W3CDTF">2020-08-28T05:20:16Z</dcterms:created>
  <dcterms:modified xsi:type="dcterms:W3CDTF">2020-08-28T06:21:28Z</dcterms:modified>
</cp:coreProperties>
</file>